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thomastaylor/Desktop/"/>
    </mc:Choice>
  </mc:AlternateContent>
  <bookViews>
    <workbookView xWindow="160" yWindow="460" windowWidth="29080" windowHeight="16620"/>
  </bookViews>
  <sheets>
    <sheet name="Valuation" sheetId="1" r:id="rId1"/>
  </sheets>
  <calcPr calcId="15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E15" i="1"/>
  <c r="F15" i="1"/>
  <c r="G15" i="1"/>
  <c r="H15" i="1"/>
  <c r="I15" i="1"/>
  <c r="J15" i="1"/>
  <c r="K15" i="1"/>
  <c r="L15" i="1"/>
  <c r="M15" i="1"/>
  <c r="C11" i="1"/>
  <c r="E10" i="1"/>
  <c r="F10" i="1"/>
  <c r="G10" i="1"/>
  <c r="H10" i="1"/>
  <c r="I10" i="1"/>
  <c r="E12" i="1"/>
  <c r="F12" i="1"/>
  <c r="G12" i="1"/>
  <c r="H12" i="1"/>
  <c r="I12" i="1"/>
  <c r="J12" i="1"/>
  <c r="K12" i="1"/>
  <c r="L12" i="1"/>
  <c r="M12" i="1"/>
  <c r="D14" i="1"/>
  <c r="D17" i="1"/>
  <c r="D21" i="1"/>
  <c r="E11" i="1"/>
  <c r="F11" i="1"/>
  <c r="G11" i="1"/>
  <c r="F14" i="1"/>
  <c r="F17" i="1"/>
  <c r="F21" i="1"/>
  <c r="E14" i="1"/>
  <c r="E17" i="1"/>
  <c r="E21" i="1"/>
  <c r="J10" i="1"/>
  <c r="H11" i="1"/>
  <c r="G14" i="1"/>
  <c r="G17" i="1"/>
  <c r="G21" i="1"/>
  <c r="K10" i="1"/>
  <c r="I11" i="1"/>
  <c r="H14" i="1"/>
  <c r="H17" i="1"/>
  <c r="H21" i="1"/>
  <c r="L10" i="1"/>
  <c r="J11" i="1"/>
  <c r="I14" i="1"/>
  <c r="I17" i="1"/>
  <c r="I21" i="1"/>
  <c r="M10" i="1"/>
  <c r="K11" i="1"/>
  <c r="J14" i="1"/>
  <c r="J17" i="1"/>
  <c r="J21" i="1"/>
  <c r="L11" i="1"/>
  <c r="K14" i="1"/>
  <c r="K17" i="1"/>
  <c r="K21" i="1"/>
  <c r="M11" i="1"/>
  <c r="L14" i="1"/>
  <c r="L17" i="1"/>
  <c r="L21" i="1"/>
  <c r="M19" i="1"/>
  <c r="M14" i="1"/>
  <c r="M17" i="1"/>
  <c r="M21" i="1"/>
  <c r="C25" i="1"/>
</calcChain>
</file>

<file path=xl/sharedStrings.xml><?xml version="1.0" encoding="utf-8"?>
<sst xmlns="http://schemas.openxmlformats.org/spreadsheetml/2006/main" count="15" uniqueCount="15">
  <si>
    <t>Increase</t>
  </si>
  <si>
    <t>Cap Ex</t>
  </si>
  <si>
    <t>Year</t>
  </si>
  <si>
    <t>WACC</t>
  </si>
  <si>
    <t>Valuation</t>
  </si>
  <si>
    <t>Fees</t>
  </si>
  <si>
    <t>Cost of goods sold</t>
  </si>
  <si>
    <t>Net cash flow</t>
  </si>
  <si>
    <t>Adjusted cash flow</t>
  </si>
  <si>
    <t>Please note this valuation is based on some very rough assumptions and is intended as an indication only and not to be relied upon for any other purpose.  T2 Consult</t>
  </si>
  <si>
    <t>Tax @ 30%</t>
  </si>
  <si>
    <t>Terminal Value (5 times earnings as a rule of thumb)</t>
  </si>
  <si>
    <t xml:space="preserve"> Quick Valuation - DRAFT ONLY</t>
  </si>
  <si>
    <t>Overheads</t>
  </si>
  <si>
    <t>Salary Shareholders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</si>
</sst>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  <numFmt numFmtId="165" formatCode="0.0%"/>
  </numFmts>
  <fonts count="19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18"/>
      <name val="Arial"/>
    </font>
    <font>
      <b/>
      <sz val="10"/>
      <color indexed="8"/>
      <name val="Arial"/>
    </font>
    <font>
      <b/>
      <i/>
      <sz val="10"/>
      <color indexed="18"/>
      <name val="Arial"/>
    </font>
    <font>
      <b/>
      <i/>
      <sz val="10"/>
      <color indexed="8"/>
      <name val="Arial"/>
    </font>
    <font>
      <b/>
      <i/>
      <sz val="9"/>
      <color indexed="9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8"/>
      <name val="Arial"/>
    </font>
    <font>
      <b/>
      <i/>
      <sz val="10"/>
      <color indexed="8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1" tint="0.34998626667073579"/>
        <bgColor indexed="2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8" fillId="0" borderId="0" xfId="0" applyFont="1"/>
    <xf numFmtId="164" fontId="8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 applyBorder="1"/>
    <xf numFmtId="0" fontId="9" fillId="0" borderId="0" xfId="0" applyFont="1" applyBorder="1"/>
    <xf numFmtId="6" fontId="11" fillId="0" borderId="0" xfId="0" applyNumberFormat="1" applyFont="1" applyBorder="1"/>
    <xf numFmtId="0" fontId="10" fillId="0" borderId="0" xfId="0" applyFont="1" applyBorder="1"/>
    <xf numFmtId="0" fontId="4" fillId="2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165" fontId="14" fillId="2" borderId="0" xfId="2" applyNumberFormat="1" applyFont="1" applyFill="1" applyBorder="1" applyAlignment="1"/>
    <xf numFmtId="3" fontId="14" fillId="2" borderId="0" xfId="1" applyNumberFormat="1" applyFont="1" applyFill="1" applyBorder="1" applyAlignment="1"/>
    <xf numFmtId="165" fontId="14" fillId="2" borderId="0" xfId="0" applyNumberFormat="1" applyFont="1" applyFill="1" applyBorder="1" applyAlignment="1"/>
    <xf numFmtId="0" fontId="14" fillId="3" borderId="0" xfId="0" applyFont="1" applyFill="1" applyBorder="1" applyAlignment="1"/>
    <xf numFmtId="164" fontId="14" fillId="3" borderId="0" xfId="1" applyNumberFormat="1" applyFont="1" applyFill="1" applyBorder="1" applyAlignment="1"/>
    <xf numFmtId="0" fontId="14" fillId="2" borderId="0" xfId="0" applyFont="1" applyFill="1" applyBorder="1" applyAlignment="1"/>
    <xf numFmtId="164" fontId="15" fillId="2" borderId="0" xfId="1" applyNumberFormat="1" applyFont="1" applyFill="1" applyBorder="1" applyAlignment="1"/>
    <xf numFmtId="164" fontId="14" fillId="2" borderId="0" xfId="1" applyNumberFormat="1" applyFont="1" applyFill="1" applyBorder="1" applyAlignment="1"/>
    <xf numFmtId="0" fontId="14" fillId="0" borderId="0" xfId="0" applyFont="1" applyBorder="1"/>
    <xf numFmtId="164" fontId="14" fillId="0" borderId="0" xfId="1" applyNumberFormat="1" applyFont="1" applyBorder="1"/>
    <xf numFmtId="165" fontId="15" fillId="0" borderId="0" xfId="2" applyNumberFormat="1" applyFont="1" applyBorder="1"/>
    <xf numFmtId="164" fontId="14" fillId="0" borderId="0" xfId="0" applyNumberFormat="1" applyFont="1" applyBorder="1"/>
    <xf numFmtId="0" fontId="16" fillId="0" borderId="0" xfId="0" applyFont="1" applyBorder="1"/>
    <xf numFmtId="6" fontId="17" fillId="0" borderId="0" xfId="0" applyNumberFormat="1" applyFont="1" applyBorder="1"/>
    <xf numFmtId="0" fontId="7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left"/>
    </xf>
    <xf numFmtId="0" fontId="3" fillId="4" borderId="0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3" fontId="0" fillId="0" borderId="0" xfId="0" applyNumberFormat="1"/>
    <xf numFmtId="0" fontId="18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4:N34"/>
  <sheetViews>
    <sheetView showGridLines="0" tabSelected="1" workbookViewId="0">
      <selection activeCell="C10" sqref="C10"/>
    </sheetView>
  </sheetViews>
  <sheetFormatPr baseColWidth="10" defaultColWidth="8.83203125" defaultRowHeight="13" x14ac:dyDescent="0.15"/>
  <cols>
    <col min="2" max="2" width="19.1640625" customWidth="1"/>
    <col min="3" max="3" width="18.6640625" bestFit="1" customWidth="1"/>
    <col min="4" max="13" width="11.6640625" customWidth="1"/>
  </cols>
  <sheetData>
    <row r="4" spans="2:13" ht="37.5" customHeight="1" x14ac:dyDescent="0.25">
      <c r="B4" s="34" t="s">
        <v>12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8" spans="2:13" x14ac:dyDescent="0.15">
      <c r="B8" s="28"/>
      <c r="C8" s="28"/>
      <c r="D8" s="28"/>
      <c r="E8" s="28"/>
      <c r="F8" s="29"/>
      <c r="G8" s="29"/>
      <c r="H8" s="29" t="s">
        <v>2</v>
      </c>
      <c r="I8" s="28"/>
      <c r="J8" s="28"/>
      <c r="K8" s="28"/>
      <c r="L8" s="28"/>
      <c r="M8" s="28"/>
    </row>
    <row r="9" spans="2:13" x14ac:dyDescent="0.15">
      <c r="B9" s="30"/>
      <c r="C9" s="28" t="s">
        <v>0</v>
      </c>
      <c r="D9" s="28">
        <v>1</v>
      </c>
      <c r="E9" s="28">
        <v>2</v>
      </c>
      <c r="F9" s="28">
        <v>3</v>
      </c>
      <c r="G9" s="28">
        <v>4</v>
      </c>
      <c r="H9" s="28">
        <v>5</v>
      </c>
      <c r="I9" s="28">
        <v>6</v>
      </c>
      <c r="J9" s="28">
        <v>7</v>
      </c>
      <c r="K9" s="28">
        <v>8</v>
      </c>
      <c r="L9" s="28">
        <v>9</v>
      </c>
      <c r="M9" s="28">
        <v>10</v>
      </c>
    </row>
    <row r="10" spans="2:13" x14ac:dyDescent="0.15">
      <c r="B10" s="9" t="s">
        <v>5</v>
      </c>
      <c r="C10" s="14">
        <v>0.15</v>
      </c>
      <c r="D10" s="15">
        <v>2500000</v>
      </c>
      <c r="E10" s="15">
        <f t="shared" ref="E10:F12" si="0">+D10+(D10*$C10)</f>
        <v>2875000</v>
      </c>
      <c r="F10" s="15">
        <f t="shared" si="0"/>
        <v>3306250</v>
      </c>
      <c r="G10" s="15">
        <f t="shared" ref="G10:H12" si="1">+F10+(F10*$C10)</f>
        <v>3802187.5</v>
      </c>
      <c r="H10" s="15">
        <f t="shared" si="1"/>
        <v>4372515.625</v>
      </c>
      <c r="I10" s="15">
        <f t="shared" ref="I10:M12" si="2">+H10+(H10*$C10)</f>
        <v>5028392.96875</v>
      </c>
      <c r="J10" s="15">
        <f t="shared" si="2"/>
        <v>5782651.9140625</v>
      </c>
      <c r="K10" s="15">
        <f t="shared" si="2"/>
        <v>6650049.701171875</v>
      </c>
      <c r="L10" s="15">
        <f t="shared" si="2"/>
        <v>7647557.1563476566</v>
      </c>
      <c r="M10" s="15">
        <f t="shared" si="2"/>
        <v>8794690.7297998052</v>
      </c>
    </row>
    <row r="11" spans="2:13" x14ac:dyDescent="0.15">
      <c r="B11" s="9" t="s">
        <v>6</v>
      </c>
      <c r="C11" s="14">
        <f>+C10</f>
        <v>0.15</v>
      </c>
      <c r="D11" s="15">
        <v>-1500000</v>
      </c>
      <c r="E11" s="15">
        <f t="shared" si="0"/>
        <v>-1725000</v>
      </c>
      <c r="F11" s="15">
        <f t="shared" si="0"/>
        <v>-1983750</v>
      </c>
      <c r="G11" s="15">
        <f t="shared" si="1"/>
        <v>-2281312.5</v>
      </c>
      <c r="H11" s="15">
        <f t="shared" si="1"/>
        <v>-2623509.375</v>
      </c>
      <c r="I11" s="15">
        <f t="shared" si="2"/>
        <v>-3017035.78125</v>
      </c>
      <c r="J11" s="15">
        <f t="shared" si="2"/>
        <v>-3469591.1484375</v>
      </c>
      <c r="K11" s="15">
        <f t="shared" si="2"/>
        <v>-3990029.8207031251</v>
      </c>
      <c r="L11" s="15">
        <f t="shared" si="2"/>
        <v>-4588534.2938085943</v>
      </c>
      <c r="M11" s="15">
        <f t="shared" si="2"/>
        <v>-5276814.4378798837</v>
      </c>
    </row>
    <row r="12" spans="2:13" x14ac:dyDescent="0.15">
      <c r="B12" s="9" t="s">
        <v>13</v>
      </c>
      <c r="C12" s="14">
        <v>0.1</v>
      </c>
      <c r="D12" s="15">
        <v>-300000</v>
      </c>
      <c r="E12" s="15">
        <f t="shared" si="0"/>
        <v>-330000</v>
      </c>
      <c r="F12" s="15">
        <f t="shared" si="0"/>
        <v>-363000</v>
      </c>
      <c r="G12" s="15">
        <f t="shared" si="1"/>
        <v>-399300</v>
      </c>
      <c r="H12" s="15">
        <f t="shared" si="1"/>
        <v>-439230</v>
      </c>
      <c r="I12" s="15">
        <f t="shared" si="2"/>
        <v>-483153</v>
      </c>
      <c r="J12" s="15">
        <f t="shared" si="2"/>
        <v>-531468.30000000005</v>
      </c>
      <c r="K12" s="15">
        <f t="shared" si="2"/>
        <v>-584615.13</v>
      </c>
      <c r="L12" s="15">
        <f t="shared" si="2"/>
        <v>-643076.64300000004</v>
      </c>
      <c r="M12" s="15">
        <f t="shared" si="2"/>
        <v>-707384.30729999999</v>
      </c>
    </row>
    <row r="13" spans="2:13" x14ac:dyDescent="0.15">
      <c r="B13" s="9" t="s">
        <v>14</v>
      </c>
      <c r="C13" s="14">
        <v>0.1</v>
      </c>
      <c r="D13" s="15">
        <v>-250000</v>
      </c>
      <c r="E13" s="15">
        <f t="shared" ref="E13:M13" si="3">+D13+(D13*$C13)</f>
        <v>-275000</v>
      </c>
      <c r="F13" s="15">
        <f t="shared" si="3"/>
        <v>-302500</v>
      </c>
      <c r="G13" s="15">
        <f t="shared" si="3"/>
        <v>-332750</v>
      </c>
      <c r="H13" s="15">
        <f t="shared" si="3"/>
        <v>-366025</v>
      </c>
      <c r="I13" s="15">
        <f t="shared" si="3"/>
        <v>-402627.5</v>
      </c>
      <c r="J13" s="15">
        <f t="shared" si="3"/>
        <v>-442890.25</v>
      </c>
      <c r="K13" s="15">
        <f t="shared" si="3"/>
        <v>-487179.27500000002</v>
      </c>
      <c r="L13" s="15">
        <f t="shared" si="3"/>
        <v>-535897.20250000001</v>
      </c>
      <c r="M13" s="15">
        <f t="shared" si="3"/>
        <v>-589486.92275000003</v>
      </c>
    </row>
    <row r="14" spans="2:13" x14ac:dyDescent="0.15">
      <c r="B14" s="31" t="s">
        <v>10</v>
      </c>
      <c r="C14" s="16"/>
      <c r="D14" s="15">
        <f t="shared" ref="D14:M14" si="4">(D10+D11+D12)*-0.3</f>
        <v>-210000</v>
      </c>
      <c r="E14" s="15">
        <f t="shared" si="4"/>
        <v>-246000</v>
      </c>
      <c r="F14" s="15">
        <f t="shared" si="4"/>
        <v>-287850</v>
      </c>
      <c r="G14" s="15">
        <f t="shared" si="4"/>
        <v>-336472.5</v>
      </c>
      <c r="H14" s="15">
        <f t="shared" si="4"/>
        <v>-392932.875</v>
      </c>
      <c r="I14" s="15">
        <f t="shared" si="4"/>
        <v>-458461.25624999998</v>
      </c>
      <c r="J14" s="15">
        <f t="shared" si="4"/>
        <v>-534477.73968749994</v>
      </c>
      <c r="K14" s="15">
        <f t="shared" si="4"/>
        <v>-622621.42514062498</v>
      </c>
      <c r="L14" s="15">
        <f t="shared" si="4"/>
        <v>-724783.86586171866</v>
      </c>
      <c r="M14" s="15">
        <f t="shared" si="4"/>
        <v>-843147.59538597648</v>
      </c>
    </row>
    <row r="15" spans="2:13" x14ac:dyDescent="0.15">
      <c r="B15" s="9" t="s">
        <v>1</v>
      </c>
      <c r="C15" s="14">
        <v>0.05</v>
      </c>
      <c r="D15" s="15">
        <v>-100000</v>
      </c>
      <c r="E15" s="15">
        <f t="shared" ref="E15:M15" si="5">+D15+(D15*$C15)</f>
        <v>-105000</v>
      </c>
      <c r="F15" s="15">
        <f t="shared" si="5"/>
        <v>-110250</v>
      </c>
      <c r="G15" s="15">
        <f t="shared" si="5"/>
        <v>-115762.5</v>
      </c>
      <c r="H15" s="15">
        <f t="shared" si="5"/>
        <v>-121550.625</v>
      </c>
      <c r="I15" s="15">
        <f t="shared" si="5"/>
        <v>-127628.15625</v>
      </c>
      <c r="J15" s="15">
        <f t="shared" si="5"/>
        <v>-134009.56406249999</v>
      </c>
      <c r="K15" s="15">
        <f t="shared" si="5"/>
        <v>-140710.042265625</v>
      </c>
      <c r="L15" s="15">
        <f t="shared" si="5"/>
        <v>-147745.54437890626</v>
      </c>
      <c r="M15" s="15">
        <f t="shared" si="5"/>
        <v>-155132.82159785158</v>
      </c>
    </row>
    <row r="16" spans="2:13" ht="20.25" customHeight="1" x14ac:dyDescent="0.15">
      <c r="B16" s="10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4" x14ac:dyDescent="0.15">
      <c r="B17" s="31" t="s">
        <v>7</v>
      </c>
      <c r="C17" s="19"/>
      <c r="D17" s="20">
        <f t="shared" ref="D17:M17" si="6">SUM(D10:D15)</f>
        <v>140000</v>
      </c>
      <c r="E17" s="20">
        <f t="shared" si="6"/>
        <v>194000</v>
      </c>
      <c r="F17" s="20">
        <f t="shared" si="6"/>
        <v>258900</v>
      </c>
      <c r="G17" s="20">
        <f t="shared" si="6"/>
        <v>336590</v>
      </c>
      <c r="H17" s="20">
        <f t="shared" si="6"/>
        <v>429267.75</v>
      </c>
      <c r="I17" s="20">
        <f t="shared" si="6"/>
        <v>539487.27500000002</v>
      </c>
      <c r="J17" s="20">
        <f t="shared" si="6"/>
        <v>670214.91187499999</v>
      </c>
      <c r="K17" s="20">
        <f t="shared" si="6"/>
        <v>824894.00806250016</v>
      </c>
      <c r="L17" s="20">
        <f t="shared" si="6"/>
        <v>1007519.6067984372</v>
      </c>
      <c r="M17" s="20">
        <f t="shared" si="6"/>
        <v>1222724.6448860934</v>
      </c>
    </row>
    <row r="18" spans="2:14" ht="20.25" customHeight="1" x14ac:dyDescent="0.15">
      <c r="B18" s="1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14" x14ac:dyDescent="0.15">
      <c r="B19" s="32" t="s">
        <v>11</v>
      </c>
      <c r="C19" s="19"/>
      <c r="D19" s="21"/>
      <c r="E19" s="21"/>
      <c r="F19" s="21"/>
      <c r="G19" s="21"/>
      <c r="H19" s="20"/>
      <c r="I19" s="20"/>
      <c r="J19" s="20"/>
      <c r="K19" s="20"/>
      <c r="L19" s="20"/>
      <c r="M19" s="20">
        <f>+(M10+M11+M12)*5</f>
        <v>14052459.923099607</v>
      </c>
      <c r="N19" s="33"/>
    </row>
    <row r="20" spans="2:14" ht="20.25" customHeight="1" x14ac:dyDescent="0.15">
      <c r="B20" s="11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2:14" x14ac:dyDescent="0.15">
      <c r="B21" s="32" t="s">
        <v>8</v>
      </c>
      <c r="C21" s="19"/>
      <c r="D21" s="20">
        <f t="shared" ref="D21:M21" si="7">+D17+D19</f>
        <v>140000</v>
      </c>
      <c r="E21" s="20">
        <f t="shared" si="7"/>
        <v>194000</v>
      </c>
      <c r="F21" s="20">
        <f t="shared" si="7"/>
        <v>258900</v>
      </c>
      <c r="G21" s="20">
        <f t="shared" si="7"/>
        <v>336590</v>
      </c>
      <c r="H21" s="20">
        <f t="shared" si="7"/>
        <v>429267.75</v>
      </c>
      <c r="I21" s="20">
        <f t="shared" si="7"/>
        <v>539487.27500000002</v>
      </c>
      <c r="J21" s="20">
        <f t="shared" si="7"/>
        <v>670214.91187499999</v>
      </c>
      <c r="K21" s="20">
        <f t="shared" si="7"/>
        <v>824894.00806250016</v>
      </c>
      <c r="L21" s="20">
        <f t="shared" si="7"/>
        <v>1007519.6067984372</v>
      </c>
      <c r="M21" s="20">
        <f t="shared" si="7"/>
        <v>15275184.5679857</v>
      </c>
    </row>
    <row r="22" spans="2:14" x14ac:dyDescent="0.15">
      <c r="B22" s="12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4" x14ac:dyDescent="0.15">
      <c r="B23" s="13" t="s">
        <v>3</v>
      </c>
      <c r="C23" s="24">
        <v>0.2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2:14" ht="9" customHeight="1" x14ac:dyDescent="0.2">
      <c r="B24" s="6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2:14" ht="20" x14ac:dyDescent="0.2">
      <c r="B25" s="26" t="s">
        <v>4</v>
      </c>
      <c r="C25" s="27">
        <f>NPV(C23,D21:M21)</f>
        <v>3957903.4228809862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4" ht="10.5" customHeight="1" x14ac:dyDescent="0.2">
      <c r="B26" s="8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4" ht="10.5" customHeight="1" x14ac:dyDescent="0.2">
      <c r="B27" s="8"/>
      <c r="C27" s="7"/>
      <c r="D27" s="5"/>
      <c r="E27" s="5"/>
      <c r="F27" s="5"/>
      <c r="G27" s="5"/>
      <c r="H27" s="5"/>
    </row>
    <row r="28" spans="2:14" ht="18" customHeight="1" x14ac:dyDescent="0.2">
      <c r="B28" s="13" t="s">
        <v>9</v>
      </c>
      <c r="C28" s="7"/>
      <c r="D28" s="5"/>
      <c r="E28" s="5"/>
      <c r="F28" s="5"/>
      <c r="G28" s="5"/>
      <c r="H28" s="5"/>
    </row>
    <row r="29" spans="2:14" ht="10.5" customHeight="1" x14ac:dyDescent="0.2">
      <c r="B29" s="8"/>
      <c r="C29" s="7"/>
      <c r="D29" s="5"/>
      <c r="E29" s="5"/>
      <c r="F29" s="5"/>
      <c r="G29" s="5"/>
      <c r="H29" s="5"/>
    </row>
    <row r="30" spans="2:14" x14ac:dyDescent="0.15">
      <c r="C30" s="4"/>
      <c r="D30" s="1"/>
      <c r="E30" s="1"/>
      <c r="F30" s="1"/>
      <c r="G30" s="1"/>
      <c r="H30" s="1"/>
    </row>
    <row r="31" spans="2:14" x14ac:dyDescent="0.15">
      <c r="B31" s="2"/>
      <c r="C31" s="3"/>
      <c r="D31" s="1"/>
      <c r="E31" s="1"/>
      <c r="F31" s="1"/>
      <c r="G31" s="1"/>
      <c r="H31" s="1"/>
    </row>
    <row r="32" spans="2:14" x14ac:dyDescent="0.15">
      <c r="D32" s="1"/>
      <c r="E32" s="1"/>
      <c r="F32" s="1"/>
      <c r="G32" s="1"/>
      <c r="H32" s="1"/>
    </row>
    <row r="33" spans="4:8" x14ac:dyDescent="0.15">
      <c r="D33" s="1"/>
      <c r="E33" s="1"/>
      <c r="F33" s="1"/>
      <c r="G33" s="1"/>
      <c r="H33" s="1"/>
    </row>
    <row r="34" spans="4:8" x14ac:dyDescent="0.15">
      <c r="D34" s="1"/>
      <c r="E34" s="1"/>
      <c r="F34" s="1"/>
      <c r="G34" s="1"/>
      <c r="H34" s="1"/>
    </row>
  </sheetData>
  <mergeCells count="1">
    <mergeCell ref="B4:M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4294967293"/>
  <ignoredErrors>
    <ignoredError sqref="E14: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Valuation</vt:lpstr>
    </vt:vector>
  </TitlesOfParts>
  <Manager/>
  <Company>T2 Consult Pty. Limited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Taylor</dc:creator>
  <cp:keywords/>
  <dc:description/>
  <cp:lastModifiedBy>Microsoft Office User</cp:lastModifiedBy>
  <cp:lastPrinted>2008-09-09T23:41:24Z</cp:lastPrinted>
  <dcterms:created xsi:type="dcterms:W3CDTF">2003-05-11T06:10:29Z</dcterms:created>
  <dcterms:modified xsi:type="dcterms:W3CDTF">2017-04-15T06:14:54Z</dcterms:modified>
  <cp:category/>
</cp:coreProperties>
</file>